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ackup-documents\RC File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94" i="1" l="1"/>
  <c r="A92" i="1"/>
  <c r="A88" i="1"/>
  <c r="A84" i="1"/>
  <c r="A79" i="1"/>
  <c r="A77" i="1"/>
  <c r="A76" i="1"/>
  <c r="A73" i="1"/>
  <c r="A54" i="1"/>
  <c r="A25" i="1"/>
  <c r="A22" i="1"/>
  <c r="A51" i="1"/>
  <c r="A48" i="1"/>
  <c r="A18" i="1"/>
  <c r="A45" i="1"/>
  <c r="A15" i="1"/>
  <c r="A44" i="1"/>
  <c r="A43" i="1"/>
  <c r="A14" i="1"/>
  <c r="A13" i="1"/>
  <c r="A40" i="1"/>
  <c r="A10" i="1"/>
</calcChain>
</file>

<file path=xl/sharedStrings.xml><?xml version="1.0" encoding="utf-8"?>
<sst xmlns="http://schemas.openxmlformats.org/spreadsheetml/2006/main" count="174" uniqueCount="87">
  <si>
    <t>Figure It Out Baseball</t>
  </si>
  <si>
    <t>Week 5</t>
  </si>
  <si>
    <t>Week 6</t>
  </si>
  <si>
    <t>Week 7</t>
  </si>
  <si>
    <t>Week 8</t>
  </si>
  <si>
    <t>Day 1</t>
  </si>
  <si>
    <t>%</t>
  </si>
  <si>
    <t>wt</t>
  </si>
  <si>
    <t>reps</t>
  </si>
  <si>
    <t>Day 2</t>
  </si>
  <si>
    <t>5x3-5</t>
  </si>
  <si>
    <t>5x2-4</t>
  </si>
  <si>
    <t>5x1-3</t>
  </si>
  <si>
    <t>2 Second Lower, 3 Second Pause In The Bottom</t>
  </si>
  <si>
    <t>*4 Second Lower On Each Rep*</t>
  </si>
  <si>
    <t>Rest 2 Minutes, Then Pair w/ A2 &amp; A3 (Red Sets)</t>
  </si>
  <si>
    <t>3x5</t>
  </si>
  <si>
    <t>4x4</t>
  </si>
  <si>
    <t>Rest 2 Minutes, Then Pair w/ A2 &amp; A3</t>
  </si>
  <si>
    <t>3x3</t>
  </si>
  <si>
    <t>3x2</t>
  </si>
  <si>
    <t>4x3-5ea</t>
  </si>
  <si>
    <t>4x4-6ea</t>
  </si>
  <si>
    <t>4x5-7</t>
  </si>
  <si>
    <t>4x6-8</t>
  </si>
  <si>
    <t>4x7-9</t>
  </si>
  <si>
    <t>4x8-10</t>
  </si>
  <si>
    <t>3 Second Lower, 2 Second Pause In The Bottom</t>
  </si>
  <si>
    <t>4 Second Lower, 2 Second Pause In The Bottom</t>
  </si>
  <si>
    <t>Rest 75 Seconds, Then Pair w/ B2</t>
  </si>
  <si>
    <t>Rest 75 Seconds, Then Pair w/ B2 &amp; B3</t>
  </si>
  <si>
    <t>4x10sec</t>
  </si>
  <si>
    <t>4x8-10ea</t>
  </si>
  <si>
    <t>4x6-8ea</t>
  </si>
  <si>
    <t>10 Second Pause @ The Top Then Perform Reps -</t>
  </si>
  <si>
    <t>3 Second Lower, 1 Second Pause In The Bottom</t>
  </si>
  <si>
    <t>2 Secod Pause @ The Top, 2 Second Lower</t>
  </si>
  <si>
    <t>Rest 75 Seconds, Then Go Back To B1</t>
  </si>
  <si>
    <t>Rest 75 Seconds, Then Pair w/ B3</t>
  </si>
  <si>
    <t>4x3-5</t>
  </si>
  <si>
    <t>4x4-6</t>
  </si>
  <si>
    <t>3 Second Lower, 2 Second Pause At The Top</t>
  </si>
  <si>
    <t>3x4ea</t>
  </si>
  <si>
    <t>3x5ea</t>
  </si>
  <si>
    <t>3x6ea</t>
  </si>
  <si>
    <t>3 Second Lower (Make Sure Hamstrings Are Fully Streched)</t>
  </si>
  <si>
    <t>Rest 60 Seconds, Then Pair w/ C2</t>
  </si>
  <si>
    <t>3x7ea</t>
  </si>
  <si>
    <t>3x8ea</t>
  </si>
  <si>
    <t>3x30yds</t>
  </si>
  <si>
    <t>3 Second Pause w/ Arm Outstretched</t>
  </si>
  <si>
    <t>Rest 60 Seconds, Then Go Back To C1</t>
  </si>
  <si>
    <t>Rest 90-120 Seconds Between Sets</t>
  </si>
  <si>
    <t>Day 3</t>
  </si>
  <si>
    <t>3 Second Lower</t>
  </si>
  <si>
    <t>Rest 90 Seconds, Then Pair w/ A2 &amp; A3 (Red Sets)</t>
  </si>
  <si>
    <t>4x5</t>
  </si>
  <si>
    <t>1x5</t>
  </si>
  <si>
    <t>4x3</t>
  </si>
  <si>
    <t>2x3</t>
  </si>
  <si>
    <t>2 Second Lower, 3 Second Pause At The Top</t>
  </si>
  <si>
    <t>4x5ea</t>
  </si>
  <si>
    <t>1x5ea</t>
  </si>
  <si>
    <t>4x3ea</t>
  </si>
  <si>
    <t>2 Second Lower, 2 Second Pause In The Bottom</t>
  </si>
  <si>
    <t>3x3ea</t>
  </si>
  <si>
    <t>10 Second Pause @ Forehead, Then Perform Reps -</t>
  </si>
  <si>
    <t>2 Second Pause @ Forehead, 3 Second Lower</t>
  </si>
  <si>
    <t>3x3-5ea</t>
  </si>
  <si>
    <t>3x4-6ea</t>
  </si>
  <si>
    <t>3x5-7ea</t>
  </si>
  <si>
    <t>3x6-8ea</t>
  </si>
  <si>
    <t>3 Second Pause At The Top</t>
  </si>
  <si>
    <t>Abbreviations</t>
  </si>
  <si>
    <t>DB = Dumbbell     NG = Neutral Grip     SA = Single Arm</t>
  </si>
  <si>
    <t>(+) 8-10 reps</t>
  </si>
  <si>
    <t>(+) 6-8 reps</t>
  </si>
  <si>
    <t>(+) 4-6 reps</t>
  </si>
  <si>
    <t>(5 facing each way)</t>
  </si>
  <si>
    <t>(6 facing each way)</t>
  </si>
  <si>
    <t>(7 facing each way)</t>
  </si>
  <si>
    <t>(8 facing each way)</t>
  </si>
  <si>
    <t>*Add weight if possible</t>
  </si>
  <si>
    <t>(+) 8+10 reps</t>
  </si>
  <si>
    <t>NOTES</t>
  </si>
  <si>
    <t>Joey Bergles Strength Program - Weeks 5 to 8 without Percentages</t>
  </si>
  <si>
    <t>SL - Single Leg       SB = Stability Bal       Ea = Each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</si>
</sst>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6"/>
      <color rgb="FF000000"/>
      <name val="Calibri"/>
      <family val="2"/>
    </font>
    <font>
      <sz val="14"/>
      <color rgb="FF000000"/>
      <name val="Calibri Light"/>
      <family val="2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u/>
      <sz val="10"/>
      <color rgb="FF1155CC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1155CC"/>
      <name val="Calibri"/>
      <family val="2"/>
      <scheme val="minor"/>
    </font>
    <font>
      <u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/>
    <xf numFmtId="0" fontId="11" fillId="0" borderId="2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/>
    <xf numFmtId="0" fontId="4" fillId="0" borderId="26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/>
    <xf numFmtId="0" fontId="3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5" fillId="0" borderId="33" xfId="0" applyFont="1" applyBorder="1" applyAlignment="1"/>
    <xf numFmtId="0" fontId="3" fillId="2" borderId="32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2" borderId="34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5" xfId="0" applyFont="1" applyBorder="1" applyAlignment="1"/>
    <xf numFmtId="0" fontId="4" fillId="0" borderId="14" xfId="0" applyFont="1" applyBorder="1" applyAlignment="1"/>
    <xf numFmtId="0" fontId="4" fillId="0" borderId="36" xfId="0" applyFont="1" applyBorder="1" applyAlignment="1">
      <alignment horizontal="center"/>
    </xf>
    <xf numFmtId="0" fontId="7" fillId="0" borderId="32" xfId="0" applyFont="1" applyBorder="1" applyAlignment="1"/>
    <xf numFmtId="0" fontId="8" fillId="2" borderId="32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6" fillId="0" borderId="0" xfId="0" applyFont="1" applyAlignment="1"/>
    <xf numFmtId="0" fontId="5" fillId="0" borderId="10" xfId="0" applyFont="1" applyBorder="1" applyAlignment="1"/>
    <xf numFmtId="0" fontId="5" fillId="0" borderId="26" xfId="0" applyFont="1" applyBorder="1" applyAlignment="1"/>
    <xf numFmtId="0" fontId="5" fillId="0" borderId="11" xfId="0" applyFont="1" applyBorder="1" applyAlignment="1"/>
    <xf numFmtId="0" fontId="5" fillId="0" borderId="16" xfId="0" applyFont="1" applyBorder="1" applyAlignment="1"/>
    <xf numFmtId="0" fontId="5" fillId="0" borderId="0" xfId="0" applyFont="1" applyBorder="1" applyAlignment="1"/>
    <xf numFmtId="0" fontId="5" fillId="0" borderId="17" xfId="0" applyFont="1" applyBorder="1" applyAlignment="1"/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/>
    <xf numFmtId="0" fontId="4" fillId="0" borderId="36" xfId="0" applyFont="1" applyFill="1" applyBorder="1" applyAlignment="1">
      <alignment horizontal="center"/>
    </xf>
    <xf numFmtId="0" fontId="4" fillId="0" borderId="35" xfId="0" applyFont="1" applyFill="1" applyBorder="1" applyAlignment="1"/>
    <xf numFmtId="0" fontId="4" fillId="0" borderId="15" xfId="0" applyFont="1" applyFill="1" applyBorder="1" applyAlignment="1"/>
    <xf numFmtId="0" fontId="3" fillId="0" borderId="39" xfId="0" applyFont="1" applyFill="1" applyBorder="1" applyAlignment="1"/>
    <xf numFmtId="0" fontId="5" fillId="0" borderId="39" xfId="0" applyFont="1" applyFill="1" applyBorder="1" applyAlignment="1"/>
    <xf numFmtId="0" fontId="7" fillId="0" borderId="39" xfId="0" applyFont="1" applyFill="1" applyBorder="1" applyAlignment="1"/>
    <xf numFmtId="0" fontId="3" fillId="2" borderId="39" xfId="0" applyFont="1" applyFill="1" applyBorder="1" applyAlignment="1"/>
    <xf numFmtId="0" fontId="8" fillId="2" borderId="39" xfId="0" applyFont="1" applyFill="1" applyBorder="1" applyAlignment="1"/>
    <xf numFmtId="0" fontId="3" fillId="0" borderId="39" xfId="0" applyFont="1" applyBorder="1" applyAlignment="1"/>
    <xf numFmtId="0" fontId="8" fillId="0" borderId="40" xfId="0" applyFont="1" applyBorder="1" applyAlignment="1"/>
    <xf numFmtId="0" fontId="8" fillId="0" borderId="40" xfId="0" applyFont="1" applyFill="1" applyBorder="1" applyAlignment="1"/>
    <xf numFmtId="0" fontId="12" fillId="0" borderId="31" xfId="0" applyFont="1" applyBorder="1" applyAlignment="1"/>
    <xf numFmtId="0" fontId="12" fillId="2" borderId="31" xfId="0" applyFont="1" applyFill="1" applyBorder="1" applyAlignment="1"/>
    <xf numFmtId="0" fontId="12" fillId="3" borderId="18" xfId="0" applyFont="1" applyFill="1" applyBorder="1" applyAlignment="1"/>
    <xf numFmtId="0" fontId="12" fillId="0" borderId="31" xfId="0" applyFont="1" applyFill="1" applyBorder="1" applyAlignment="1"/>
    <xf numFmtId="0" fontId="13" fillId="0" borderId="38" xfId="0" applyFont="1" applyFill="1" applyBorder="1" applyAlignment="1"/>
    <xf numFmtId="0" fontId="12" fillId="2" borderId="38" xfId="0" applyFont="1" applyFill="1" applyBorder="1" applyAlignment="1"/>
    <xf numFmtId="0" fontId="12" fillId="0" borderId="38" xfId="0" applyFont="1" applyBorder="1" applyAlignment="1"/>
    <xf numFmtId="0" fontId="12" fillId="2" borderId="39" xfId="0" applyFont="1" applyFill="1" applyBorder="1" applyAlignment="1"/>
    <xf numFmtId="0" fontId="12" fillId="0" borderId="38" xfId="0" applyFont="1" applyFill="1" applyBorder="1" applyAlignment="1"/>
    <xf numFmtId="0" fontId="13" fillId="0" borderId="31" xfId="0" applyFont="1" applyBorder="1" applyAlignment="1">
      <alignment horizontal="left"/>
    </xf>
    <xf numFmtId="0" fontId="9" fillId="2" borderId="32" xfId="0" applyFont="1" applyFill="1" applyBorder="1"/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11" fillId="2" borderId="17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9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/>
    <xf numFmtId="0" fontId="4" fillId="0" borderId="7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37" xfId="0" applyFont="1" applyBorder="1"/>
    <xf numFmtId="0" fontId="4" fillId="0" borderId="24" xfId="0" applyFont="1" applyBorder="1" applyAlignment="1">
      <alignment horizontal="center"/>
    </xf>
    <xf numFmtId="0" fontId="3" fillId="0" borderId="25" xfId="0" applyFont="1" applyBorder="1"/>
    <xf numFmtId="0" fontId="3" fillId="0" borderId="0" xfId="0" applyFont="1" applyBorder="1"/>
    <xf numFmtId="0" fontId="4" fillId="0" borderId="10" xfId="0" applyFont="1" applyBorder="1" applyAlignment="1">
      <alignment horizontal="center"/>
    </xf>
    <xf numFmtId="0" fontId="3" fillId="0" borderId="26" xfId="0" applyFont="1" applyBorder="1"/>
    <xf numFmtId="0" fontId="3" fillId="0" borderId="11" xfId="0" applyFont="1" applyBorder="1"/>
    <xf numFmtId="0" fontId="11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6"/>
  <sheetViews>
    <sheetView tabSelected="1" workbookViewId="0">
      <selection activeCell="R16" sqref="R16"/>
    </sheetView>
  </sheetViews>
  <sheetFormatPr defaultColWidth="14.42578125" defaultRowHeight="15.75" customHeight="1" x14ac:dyDescent="0.2"/>
  <cols>
    <col min="1" max="1" width="51.28515625" customWidth="1"/>
    <col min="2" max="3" width="5.7109375" customWidth="1"/>
    <col min="4" max="4" width="8.7109375" customWidth="1"/>
    <col min="5" max="6" width="5.7109375" customWidth="1"/>
    <col min="7" max="7" width="8.7109375" customWidth="1"/>
    <col min="8" max="9" width="5.7109375" customWidth="1"/>
    <col min="10" max="10" width="8.7109375" customWidth="1"/>
    <col min="11" max="12" width="5.7109375" customWidth="1"/>
    <col min="13" max="13" width="8.7109375" customWidth="1"/>
  </cols>
  <sheetData>
    <row r="1" spans="1:13" ht="15.75" customHeight="1" x14ac:dyDescent="0.3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5.75" customHeight="1" x14ac:dyDescent="0.3">
      <c r="A2" s="157" t="s">
        <v>85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customHeight="1" x14ac:dyDescent="0.3">
      <c r="A4" s="158" t="s">
        <v>73</v>
      </c>
      <c r="B4" s="158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 x14ac:dyDescent="0.3">
      <c r="A5" s="159" t="s">
        <v>74</v>
      </c>
      <c r="B5" s="160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 x14ac:dyDescent="0.3">
      <c r="A6" s="161" t="s">
        <v>86</v>
      </c>
      <c r="B6" s="16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4" customFormat="1" ht="12.75" x14ac:dyDescent="0.2">
      <c r="A7" s="3"/>
      <c r="B7" s="5"/>
      <c r="C7" s="2"/>
      <c r="D7" s="2"/>
      <c r="E7" s="5"/>
      <c r="F7" s="2"/>
      <c r="G7" s="2"/>
      <c r="H7" s="5"/>
      <c r="I7" s="2"/>
      <c r="J7" s="2"/>
      <c r="K7" s="185"/>
      <c r="L7" s="185"/>
      <c r="M7" s="185"/>
    </row>
    <row r="8" spans="1:13" s="4" customFormat="1" ht="12.75" x14ac:dyDescent="0.2">
      <c r="A8" s="3"/>
      <c r="B8" s="171" t="s">
        <v>1</v>
      </c>
      <c r="C8" s="169"/>
      <c r="D8" s="170"/>
      <c r="E8" s="168" t="s">
        <v>2</v>
      </c>
      <c r="F8" s="169"/>
      <c r="G8" s="170"/>
      <c r="H8" s="168" t="s">
        <v>3</v>
      </c>
      <c r="I8" s="169"/>
      <c r="J8" s="169"/>
      <c r="K8" s="186" t="s">
        <v>4</v>
      </c>
      <c r="L8" s="187"/>
      <c r="M8" s="188"/>
    </row>
    <row r="9" spans="1:13" s="4" customFormat="1" ht="12.75" x14ac:dyDescent="0.2">
      <c r="A9" s="74" t="s">
        <v>5</v>
      </c>
      <c r="B9" s="94" t="s">
        <v>6</v>
      </c>
      <c r="C9" s="94" t="s">
        <v>7</v>
      </c>
      <c r="D9" s="95" t="s">
        <v>8</v>
      </c>
      <c r="E9" s="94" t="s">
        <v>6</v>
      </c>
      <c r="F9" s="94" t="s">
        <v>7</v>
      </c>
      <c r="G9" s="96" t="s">
        <v>8</v>
      </c>
      <c r="H9" s="97" t="s">
        <v>6</v>
      </c>
      <c r="I9" s="94" t="s">
        <v>7</v>
      </c>
      <c r="J9" s="96" t="s">
        <v>8</v>
      </c>
      <c r="K9" s="41" t="s">
        <v>6</v>
      </c>
      <c r="L9" s="42" t="s">
        <v>7</v>
      </c>
      <c r="M9" s="43" t="s">
        <v>8</v>
      </c>
    </row>
    <row r="10" spans="1:13" s="4" customFormat="1" ht="12.75" x14ac:dyDescent="0.2">
      <c r="A10" s="141" t="str">
        <f>HYPERLINK("https://www.figureitoutbaseball.com/en/c/joey-bergles-back-squat.491","A1. Back Squat")</f>
        <v>A1. Back Squat</v>
      </c>
      <c r="B10" s="6"/>
      <c r="C10" s="28"/>
      <c r="D10" s="7">
        <v>5</v>
      </c>
      <c r="E10" s="28"/>
      <c r="F10" s="28"/>
      <c r="G10" s="7">
        <v>5</v>
      </c>
      <c r="H10" s="28"/>
      <c r="I10" s="28"/>
      <c r="J10" s="28">
        <v>5</v>
      </c>
      <c r="K10" s="30"/>
      <c r="L10" s="28"/>
      <c r="M10" s="31">
        <v>5</v>
      </c>
    </row>
    <row r="11" spans="1:13" s="4" customFormat="1" ht="15.75" customHeight="1" x14ac:dyDescent="0.2">
      <c r="A11" s="81" t="s">
        <v>13</v>
      </c>
      <c r="B11" s="6"/>
      <c r="C11" s="28"/>
      <c r="D11" s="7">
        <v>3</v>
      </c>
      <c r="E11" s="28"/>
      <c r="F11" s="28"/>
      <c r="G11" s="7">
        <v>3</v>
      </c>
      <c r="H11" s="28"/>
      <c r="I11" s="28"/>
      <c r="J11" s="28">
        <v>5</v>
      </c>
      <c r="K11" s="30"/>
      <c r="L11" s="28"/>
      <c r="M11" s="31">
        <v>4</v>
      </c>
    </row>
    <row r="12" spans="1:13" s="4" customFormat="1" ht="12.75" x14ac:dyDescent="0.2">
      <c r="A12" s="81" t="s">
        <v>15</v>
      </c>
      <c r="B12" s="8"/>
      <c r="C12" s="29"/>
      <c r="D12" s="9" t="s">
        <v>16</v>
      </c>
      <c r="E12" s="29"/>
      <c r="F12" s="29"/>
      <c r="G12" s="9" t="s">
        <v>17</v>
      </c>
      <c r="H12" s="28"/>
      <c r="I12" s="28"/>
      <c r="J12" s="28">
        <v>3</v>
      </c>
      <c r="K12" s="30"/>
      <c r="L12" s="28"/>
      <c r="M12" s="31">
        <v>3</v>
      </c>
    </row>
    <row r="13" spans="1:13" s="4" customFormat="1" ht="12.75" x14ac:dyDescent="0.2">
      <c r="A13" s="98" t="str">
        <f>HYPERLINK("https://www.figureitoutbaseball.com/en/c/joey-bergles-slide-boot-wall-slides.653","A2. Pair w/ Slideboot Wall Slides: Wks 1-2: 4x8, Wks 3-4: 4x10")</f>
        <v>A2. Pair w/ Slideboot Wall Slides: Wks 1-2: 4x8, Wks 3-4: 4x10</v>
      </c>
      <c r="B13" s="6"/>
      <c r="C13" s="28"/>
      <c r="D13" s="9"/>
      <c r="E13" s="29"/>
      <c r="F13" s="28"/>
      <c r="G13" s="9"/>
      <c r="H13" s="29"/>
      <c r="I13" s="29"/>
      <c r="J13" s="29">
        <v>4</v>
      </c>
      <c r="K13" s="32"/>
      <c r="L13" s="29"/>
      <c r="M13" s="33">
        <v>3</v>
      </c>
    </row>
    <row r="14" spans="1:13" s="4" customFormat="1" ht="12.75" x14ac:dyDescent="0.2">
      <c r="A14" s="98" t="str">
        <f>HYPERLINK("https://www.figureitoutbaseball.com/en/c/joey-bergles-squat-jump-consecutive.656","A3. Pair w/ Squat Jumps (Consec): Wks 1-2: 4x3 Wks 3-4: 4x4")</f>
        <v>A3. Pair w/ Squat Jumps (Consec): Wks 1-2: 4x3 Wks 3-4: 4x4</v>
      </c>
      <c r="B14" s="6"/>
      <c r="C14" s="28"/>
      <c r="D14" s="9"/>
      <c r="E14" s="29"/>
      <c r="F14" s="28"/>
      <c r="G14" s="9"/>
      <c r="H14" s="29"/>
      <c r="I14" s="29"/>
      <c r="J14" s="29" t="s">
        <v>19</v>
      </c>
      <c r="K14" s="32"/>
      <c r="L14" s="29"/>
      <c r="M14" s="33" t="s">
        <v>20</v>
      </c>
    </row>
    <row r="15" spans="1:13" s="4" customFormat="1" ht="12.75" x14ac:dyDescent="0.2">
      <c r="A15" s="142" t="str">
        <f>HYPERLINK("https://www.figureitoutbaseball.com/en/c/joey-bergles-cable-ffe-split-squat.506","B1. Cable Front Foot Elevated Split Squats")</f>
        <v>B1. Cable Front Foot Elevated Split Squats</v>
      </c>
      <c r="B15" s="10"/>
      <c r="C15" s="10"/>
      <c r="D15" s="11" t="s">
        <v>21</v>
      </c>
      <c r="E15" s="10"/>
      <c r="F15" s="10"/>
      <c r="G15" s="11" t="s">
        <v>21</v>
      </c>
      <c r="H15" s="10"/>
      <c r="I15" s="10"/>
      <c r="J15" s="16" t="s">
        <v>22</v>
      </c>
      <c r="K15" s="34"/>
      <c r="L15" s="10"/>
      <c r="M15" s="35" t="s">
        <v>22</v>
      </c>
    </row>
    <row r="16" spans="1:13" s="4" customFormat="1" ht="12.75" x14ac:dyDescent="0.2">
      <c r="A16" s="84" t="s">
        <v>27</v>
      </c>
      <c r="B16" s="23"/>
      <c r="C16" s="22"/>
      <c r="D16" s="12"/>
      <c r="E16" s="22"/>
      <c r="F16" s="22"/>
      <c r="G16" s="12"/>
      <c r="H16" s="22"/>
      <c r="I16" s="22"/>
      <c r="J16" s="22"/>
      <c r="K16" s="36"/>
      <c r="L16" s="22"/>
      <c r="M16" s="37"/>
    </row>
    <row r="17" spans="1:13" s="4" customFormat="1" ht="12.75" x14ac:dyDescent="0.2">
      <c r="A17" s="99" t="s">
        <v>29</v>
      </c>
      <c r="B17" s="23"/>
      <c r="C17" s="22"/>
      <c r="D17" s="12"/>
      <c r="E17" s="22"/>
      <c r="F17" s="22"/>
      <c r="G17" s="12"/>
      <c r="H17" s="22"/>
      <c r="I17" s="22"/>
      <c r="J17" s="22"/>
      <c r="K17" s="36"/>
      <c r="L17" s="22"/>
      <c r="M17" s="37"/>
    </row>
    <row r="18" spans="1:13" s="4" customFormat="1" ht="12.75" x14ac:dyDescent="0.2">
      <c r="A18" s="141" t="str">
        <f>HYPERLINK("https://www.figureitoutbaseball.com/en/c/joey-bergles-db-ng-iso-dynamic-rows.530","B2. DB NG Iso-Dynamic Incline Rows")</f>
        <v>B2. DB NG Iso-Dynamic Incline Rows</v>
      </c>
      <c r="B18" s="172" t="s">
        <v>31</v>
      </c>
      <c r="C18" s="173"/>
      <c r="D18" s="174"/>
      <c r="E18" s="172" t="s">
        <v>31</v>
      </c>
      <c r="F18" s="173"/>
      <c r="G18" s="174"/>
      <c r="H18" s="172" t="s">
        <v>31</v>
      </c>
      <c r="I18" s="173"/>
      <c r="J18" s="173"/>
      <c r="K18" s="189" t="s">
        <v>31</v>
      </c>
      <c r="L18" s="173"/>
      <c r="M18" s="190"/>
    </row>
    <row r="19" spans="1:13" s="4" customFormat="1" ht="12.75" x14ac:dyDescent="0.2">
      <c r="A19" s="81" t="s">
        <v>34</v>
      </c>
      <c r="B19" s="175" t="s">
        <v>75</v>
      </c>
      <c r="C19" s="176"/>
      <c r="D19" s="177"/>
      <c r="E19" s="175" t="s">
        <v>76</v>
      </c>
      <c r="F19" s="176"/>
      <c r="G19" s="177"/>
      <c r="H19" s="175" t="s">
        <v>77</v>
      </c>
      <c r="I19" s="176"/>
      <c r="J19" s="176"/>
      <c r="K19" s="191" t="s">
        <v>77</v>
      </c>
      <c r="L19" s="176"/>
      <c r="M19" s="192"/>
    </row>
    <row r="20" spans="1:13" s="4" customFormat="1" ht="12.75" x14ac:dyDescent="0.2">
      <c r="A20" s="81" t="s">
        <v>36</v>
      </c>
      <c r="B20" s="28"/>
      <c r="C20" s="28"/>
      <c r="D20" s="9"/>
      <c r="E20" s="28"/>
      <c r="F20" s="28"/>
      <c r="G20" s="9"/>
      <c r="H20" s="28"/>
      <c r="I20" s="28"/>
      <c r="J20" s="29"/>
      <c r="K20" s="30"/>
      <c r="L20" s="28"/>
      <c r="M20" s="33"/>
    </row>
    <row r="21" spans="1:13" s="4" customFormat="1" ht="15.75" customHeight="1" x14ac:dyDescent="0.2">
      <c r="A21" s="90" t="s">
        <v>37</v>
      </c>
      <c r="B21" s="28"/>
      <c r="C21" s="28"/>
      <c r="D21" s="7"/>
      <c r="E21" s="28"/>
      <c r="F21" s="28"/>
      <c r="G21" s="7"/>
      <c r="H21" s="28"/>
      <c r="I21" s="28"/>
      <c r="J21" s="28"/>
      <c r="K21" s="30"/>
      <c r="L21" s="28"/>
      <c r="M21" s="31"/>
    </row>
    <row r="22" spans="1:13" s="4" customFormat="1" ht="12.75" x14ac:dyDescent="0.2">
      <c r="A22" s="143" t="str">
        <f>HYPERLINK("https://www.figureitoutbaseball.com/en/c/joey-bergles-sb-curl-sl-lower.632","C1. SB Leg Curls - SL Lower")</f>
        <v>C1. SB Leg Curls - SL Lower</v>
      </c>
      <c r="B22" s="105"/>
      <c r="C22" s="106"/>
      <c r="D22" s="107" t="s">
        <v>42</v>
      </c>
      <c r="E22" s="106"/>
      <c r="F22" s="106"/>
      <c r="G22" s="107" t="s">
        <v>43</v>
      </c>
      <c r="H22" s="106"/>
      <c r="I22" s="106"/>
      <c r="J22" s="106" t="s">
        <v>44</v>
      </c>
      <c r="K22" s="105"/>
      <c r="L22" s="106"/>
      <c r="M22" s="108" t="s">
        <v>44</v>
      </c>
    </row>
    <row r="23" spans="1:13" s="4" customFormat="1" ht="12.75" x14ac:dyDescent="0.2">
      <c r="A23" s="109" t="s">
        <v>45</v>
      </c>
      <c r="B23" s="110"/>
      <c r="C23" s="111"/>
      <c r="D23" s="112"/>
      <c r="E23" s="111"/>
      <c r="F23" s="111"/>
      <c r="G23" s="112"/>
      <c r="H23" s="111"/>
      <c r="I23" s="111"/>
      <c r="J23" s="111"/>
      <c r="K23" s="110"/>
      <c r="L23" s="111"/>
      <c r="M23" s="113"/>
    </row>
    <row r="24" spans="1:13" s="4" customFormat="1" ht="15.75" customHeight="1" x14ac:dyDescent="0.2">
      <c r="A24" s="114" t="s">
        <v>46</v>
      </c>
      <c r="B24" s="115"/>
      <c r="C24" s="116"/>
      <c r="D24" s="117"/>
      <c r="E24" s="116"/>
      <c r="F24" s="116"/>
      <c r="G24" s="117"/>
      <c r="H24" s="116"/>
      <c r="I24" s="116"/>
      <c r="J24" s="116"/>
      <c r="K24" s="115"/>
      <c r="L24" s="116"/>
      <c r="M24" s="118"/>
    </row>
    <row r="25" spans="1:13" s="4" customFormat="1" ht="12.75" x14ac:dyDescent="0.2">
      <c r="A25" s="144" t="str">
        <f>HYPERLINK("https://www.figureitoutbaseball.com/en/c/joey-bergles-kneeling-pallof-press.593","C2. Kneeling Paloff Press")</f>
        <v>C2. Kneeling Paloff Press</v>
      </c>
      <c r="B25" s="100"/>
      <c r="C25" s="25"/>
      <c r="D25" s="44" t="s">
        <v>43</v>
      </c>
      <c r="E25" s="25"/>
      <c r="F25" s="25"/>
      <c r="G25" s="44" t="s">
        <v>44</v>
      </c>
      <c r="H25" s="25"/>
      <c r="I25" s="25"/>
      <c r="J25" s="26" t="s">
        <v>47</v>
      </c>
      <c r="K25" s="101"/>
      <c r="L25" s="25"/>
      <c r="M25" s="60" t="s">
        <v>48</v>
      </c>
    </row>
    <row r="26" spans="1:13" s="4" customFormat="1" ht="12.75" x14ac:dyDescent="0.2">
      <c r="A26" s="103" t="s">
        <v>50</v>
      </c>
      <c r="B26" s="163" t="s">
        <v>78</v>
      </c>
      <c r="C26" s="164"/>
      <c r="D26" s="165"/>
      <c r="E26" s="163" t="s">
        <v>79</v>
      </c>
      <c r="F26" s="164"/>
      <c r="G26" s="165"/>
      <c r="H26" s="163" t="s">
        <v>80</v>
      </c>
      <c r="I26" s="164"/>
      <c r="J26" s="164"/>
      <c r="K26" s="166" t="s">
        <v>81</v>
      </c>
      <c r="L26" s="164"/>
      <c r="M26" s="167"/>
    </row>
    <row r="27" spans="1:13" s="4" customFormat="1" ht="15.75" customHeight="1" x14ac:dyDescent="0.2">
      <c r="A27" s="104" t="s">
        <v>51</v>
      </c>
      <c r="B27" s="64"/>
      <c r="C27" s="64"/>
      <c r="D27" s="65"/>
      <c r="E27" s="64"/>
      <c r="F27" s="64"/>
      <c r="G27" s="65"/>
      <c r="H27" s="64"/>
      <c r="I27" s="64"/>
      <c r="J27" s="66"/>
      <c r="K27" s="102"/>
      <c r="L27" s="64"/>
      <c r="M27" s="67"/>
    </row>
    <row r="28" spans="1:13" s="4" customFormat="1" ht="12.75" x14ac:dyDescent="0.2"/>
    <row r="29" spans="1:13" s="4" customFormat="1" ht="12.75" x14ac:dyDescent="0.2">
      <c r="A29" s="119" t="s">
        <v>84</v>
      </c>
    </row>
    <row r="30" spans="1:13" s="4" customFormat="1" ht="12.75" x14ac:dyDescent="0.2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</row>
    <row r="31" spans="1:13" s="4" customFormat="1" ht="12.75" x14ac:dyDescent="0.2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/>
    </row>
    <row r="32" spans="1:13" s="4" customFormat="1" ht="12.75" x14ac:dyDescent="0.2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5"/>
    </row>
    <row r="33" spans="1:13" s="4" customFormat="1" ht="12.75" x14ac:dyDescent="0.2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5"/>
    </row>
    <row r="34" spans="1:13" s="4" customFormat="1" ht="12.75" x14ac:dyDescent="0.2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</row>
    <row r="35" spans="1:13" s="4" customFormat="1" ht="12.75" x14ac:dyDescent="0.2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</row>
    <row r="36" spans="1:13" s="4" customFormat="1" ht="15.75" customHeight="1" x14ac:dyDescent="0.2">
      <c r="A36" s="12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5"/>
    </row>
    <row r="37" spans="1:13" s="27" customFormat="1" ht="15.75" customHeight="1" x14ac:dyDescent="0.2">
      <c r="A37" s="126"/>
      <c r="B37" s="64"/>
      <c r="C37" s="64"/>
      <c r="D37" s="66"/>
      <c r="E37" s="64"/>
      <c r="F37" s="64"/>
      <c r="G37" s="66"/>
      <c r="H37" s="64"/>
      <c r="I37" s="64"/>
      <c r="J37" s="66"/>
      <c r="K37" s="64"/>
      <c r="L37" s="64"/>
      <c r="M37" s="67"/>
    </row>
    <row r="38" spans="1:13" s="27" customFormat="1" ht="15.75" customHeight="1" x14ac:dyDescent="0.2">
      <c r="B38" s="180" t="s">
        <v>1</v>
      </c>
      <c r="C38" s="181"/>
      <c r="D38" s="182"/>
      <c r="E38" s="183" t="s">
        <v>2</v>
      </c>
      <c r="F38" s="181"/>
      <c r="G38" s="182"/>
      <c r="H38" s="183" t="s">
        <v>3</v>
      </c>
      <c r="I38" s="181"/>
      <c r="J38" s="182"/>
      <c r="K38" s="183" t="s">
        <v>4</v>
      </c>
      <c r="L38" s="181"/>
      <c r="M38" s="184"/>
    </row>
    <row r="39" spans="1:13" s="27" customFormat="1" ht="15.75" customHeight="1" x14ac:dyDescent="0.2">
      <c r="A39" s="40" t="s">
        <v>9</v>
      </c>
      <c r="B39" s="41" t="s">
        <v>6</v>
      </c>
      <c r="C39" s="42" t="s">
        <v>7</v>
      </c>
      <c r="D39" s="43" t="s">
        <v>8</v>
      </c>
      <c r="E39" s="128" t="s">
        <v>6</v>
      </c>
      <c r="F39" s="128" t="s">
        <v>7</v>
      </c>
      <c r="G39" s="129" t="s">
        <v>8</v>
      </c>
      <c r="H39" s="130" t="s">
        <v>6</v>
      </c>
      <c r="I39" s="128" t="s">
        <v>7</v>
      </c>
      <c r="J39" s="131" t="s">
        <v>8</v>
      </c>
      <c r="K39" s="128" t="s">
        <v>6</v>
      </c>
      <c r="L39" s="128" t="s">
        <v>7</v>
      </c>
      <c r="M39" s="132" t="s">
        <v>8</v>
      </c>
    </row>
    <row r="40" spans="1:13" s="27" customFormat="1" ht="15.75" customHeight="1" x14ac:dyDescent="0.2">
      <c r="A40" s="145" t="str">
        <f>HYPERLINK("https://www.figureitoutbaseball.com/en/c/joey-bergles-inverted-chin-up.575","A1. Chin-Ups")</f>
        <v>A1. Chin-Ups</v>
      </c>
      <c r="B40" s="25"/>
      <c r="C40" s="25"/>
      <c r="D40" s="44" t="s">
        <v>10</v>
      </c>
      <c r="E40" s="25"/>
      <c r="F40" s="25"/>
      <c r="G40" s="44" t="s">
        <v>10</v>
      </c>
      <c r="H40" s="25"/>
      <c r="I40" s="25"/>
      <c r="J40" s="44" t="s">
        <v>11</v>
      </c>
      <c r="K40" s="25"/>
      <c r="L40" s="25"/>
      <c r="M40" s="60" t="s">
        <v>12</v>
      </c>
    </row>
    <row r="41" spans="1:13" s="27" customFormat="1" ht="15.75" customHeight="1" x14ac:dyDescent="0.2">
      <c r="A41" s="133" t="s">
        <v>14</v>
      </c>
      <c r="B41" s="25"/>
      <c r="C41" s="25"/>
      <c r="D41" s="44"/>
      <c r="E41" s="25"/>
      <c r="F41" s="25"/>
      <c r="G41" s="44"/>
      <c r="H41" s="25"/>
      <c r="I41" s="25"/>
      <c r="J41" s="44"/>
      <c r="K41" s="25"/>
      <c r="L41" s="25"/>
      <c r="M41" s="60"/>
    </row>
    <row r="42" spans="1:13" s="27" customFormat="1" ht="15.75" customHeight="1" x14ac:dyDescent="0.2">
      <c r="A42" s="134" t="s">
        <v>18</v>
      </c>
      <c r="B42" s="26"/>
      <c r="C42" s="26"/>
      <c r="D42" s="44"/>
      <c r="E42" s="26"/>
      <c r="F42" s="26"/>
      <c r="G42" s="44"/>
      <c r="H42" s="26"/>
      <c r="I42" s="26"/>
      <c r="J42" s="44"/>
      <c r="K42" s="26"/>
      <c r="L42" s="26"/>
      <c r="M42" s="60"/>
    </row>
    <row r="43" spans="1:13" s="27" customFormat="1" ht="15.75" customHeight="1" x14ac:dyDescent="0.2">
      <c r="A43" s="135" t="str">
        <f>HYPERLINK("https://www.figureitoutbaseball.com/en/c/joey-bergles-shoulder-cars.644","A2. Shoulder CARs - 4x2ea Arm")</f>
        <v>A2. Shoulder CARs - 4x2ea Arm</v>
      </c>
      <c r="B43" s="178" t="s">
        <v>82</v>
      </c>
      <c r="C43" s="178"/>
      <c r="D43" s="179"/>
      <c r="E43" s="178" t="s">
        <v>82</v>
      </c>
      <c r="F43" s="178"/>
      <c r="G43" s="179"/>
      <c r="H43" s="178" t="s">
        <v>82</v>
      </c>
      <c r="I43" s="178"/>
      <c r="J43" s="179"/>
      <c r="K43" s="178" t="s">
        <v>82</v>
      </c>
      <c r="L43" s="178"/>
      <c r="M43" s="193"/>
    </row>
    <row r="44" spans="1:13" s="27" customFormat="1" ht="15.75" customHeight="1" x14ac:dyDescent="0.2">
      <c r="A44" s="135" t="str">
        <f>HYPERLINK("https://www.figureitoutbaseball.com/en/c/joey-bergles-med-ball-side-shuffle-shot-put.602","A3. MB Side-Shuffle Shot Puts - 4x2ea Side")</f>
        <v>A3. MB Side-Shuffle Shot Puts - 4x2ea Side</v>
      </c>
      <c r="B44" s="26"/>
      <c r="C44" s="26"/>
      <c r="D44" s="44"/>
      <c r="E44" s="26"/>
      <c r="F44" s="26"/>
      <c r="G44" s="44"/>
      <c r="H44" s="26"/>
      <c r="I44" s="26"/>
      <c r="J44" s="44"/>
      <c r="K44" s="26"/>
      <c r="L44" s="25"/>
      <c r="M44" s="60"/>
    </row>
    <row r="45" spans="1:13" s="27" customFormat="1" ht="15.75" customHeight="1" x14ac:dyDescent="0.2">
      <c r="A45" s="146" t="str">
        <f>HYPERLINK("https://www.figureitoutbaseball.com/en/c/joey-bergles-ng-125-pushup.605","B1. NG 1 &amp; 1/4 Push-Ups")</f>
        <v>B1. NG 1 &amp; 1/4 Push-Ups</v>
      </c>
      <c r="B45" s="45"/>
      <c r="C45" s="45"/>
      <c r="D45" s="45" t="s">
        <v>23</v>
      </c>
      <c r="E45" s="46"/>
      <c r="F45" s="45"/>
      <c r="G45" s="47" t="s">
        <v>24</v>
      </c>
      <c r="H45" s="45"/>
      <c r="I45" s="45"/>
      <c r="J45" s="47" t="s">
        <v>25</v>
      </c>
      <c r="K45" s="45"/>
      <c r="L45" s="45"/>
      <c r="M45" s="48" t="s">
        <v>26</v>
      </c>
    </row>
    <row r="46" spans="1:13" s="27" customFormat="1" ht="15.75" customHeight="1" x14ac:dyDescent="0.2">
      <c r="A46" s="136" t="s">
        <v>28</v>
      </c>
      <c r="B46" s="22"/>
      <c r="C46" s="22"/>
      <c r="D46" s="22"/>
      <c r="E46" s="49"/>
      <c r="F46" s="22"/>
      <c r="G46" s="50"/>
      <c r="H46" s="51"/>
      <c r="I46" s="51"/>
      <c r="J46" s="12"/>
      <c r="K46" s="51"/>
      <c r="L46" s="51"/>
      <c r="M46" s="37"/>
    </row>
    <row r="47" spans="1:13" s="27" customFormat="1" ht="15.75" customHeight="1" x14ac:dyDescent="0.2">
      <c r="A47" s="137" t="s">
        <v>30</v>
      </c>
      <c r="B47" s="22"/>
      <c r="C47" s="22"/>
      <c r="D47" s="22"/>
      <c r="E47" s="20"/>
      <c r="F47" s="22"/>
      <c r="G47" s="12"/>
      <c r="H47" s="22"/>
      <c r="I47" s="22"/>
      <c r="J47" s="12"/>
      <c r="K47" s="22"/>
      <c r="L47" s="22"/>
      <c r="M47" s="37"/>
    </row>
    <row r="48" spans="1:13" s="27" customFormat="1" ht="15.75" customHeight="1" x14ac:dyDescent="0.2">
      <c r="A48" s="147" t="str">
        <f>HYPERLINK("https://www.figureitoutbaseball.com/en/c/joey-bergles-db-external-rotation-on-a-knee.515","B2. DB External Rotation on Knee")</f>
        <v>B2. DB External Rotation on Knee</v>
      </c>
      <c r="B48" s="54"/>
      <c r="C48" s="54"/>
      <c r="D48" s="55" t="s">
        <v>32</v>
      </c>
      <c r="E48" s="54"/>
      <c r="F48" s="54"/>
      <c r="G48" s="55" t="s">
        <v>32</v>
      </c>
      <c r="H48" s="54"/>
      <c r="I48" s="54"/>
      <c r="J48" s="55" t="s">
        <v>33</v>
      </c>
      <c r="K48" s="54"/>
      <c r="L48" s="54"/>
      <c r="M48" s="56" t="s">
        <v>22</v>
      </c>
    </row>
    <row r="49" spans="1:13" s="27" customFormat="1" ht="15.75" customHeight="1" x14ac:dyDescent="0.2">
      <c r="A49" s="138" t="s">
        <v>35</v>
      </c>
      <c r="B49" s="28"/>
      <c r="C49" s="28"/>
      <c r="D49" s="7"/>
      <c r="E49" s="28"/>
      <c r="F49" s="28"/>
      <c r="G49" s="7"/>
      <c r="H49" s="28"/>
      <c r="I49" s="28"/>
      <c r="J49" s="7"/>
      <c r="K49" s="28"/>
      <c r="L49" s="28"/>
      <c r="M49" s="31"/>
    </row>
    <row r="50" spans="1:13" s="27" customFormat="1" ht="15.75" customHeight="1" x14ac:dyDescent="0.2">
      <c r="A50" s="139" t="s">
        <v>38</v>
      </c>
      <c r="B50" s="57"/>
      <c r="C50" s="57"/>
      <c r="D50" s="58"/>
      <c r="E50" s="57"/>
      <c r="F50" s="57"/>
      <c r="G50" s="58"/>
      <c r="H50" s="57"/>
      <c r="I50" s="57"/>
      <c r="J50" s="58"/>
      <c r="K50" s="57"/>
      <c r="L50" s="57"/>
      <c r="M50" s="59"/>
    </row>
    <row r="51" spans="1:13" s="27" customFormat="1" ht="15.75" customHeight="1" x14ac:dyDescent="0.2">
      <c r="A51" s="148" t="str">
        <f>HYPERLINK("https://www.figureitoutbaseball.com/en/c/joey-bergles-inverted-pull-up.578","B3. Inverted Pull-Up")</f>
        <v>B3. Inverted Pull-Up</v>
      </c>
      <c r="B51" s="23"/>
      <c r="C51" s="23"/>
      <c r="D51" s="17" t="s">
        <v>39</v>
      </c>
      <c r="E51" s="23"/>
      <c r="F51" s="23"/>
      <c r="G51" s="17" t="s">
        <v>40</v>
      </c>
      <c r="H51" s="23"/>
      <c r="I51" s="23"/>
      <c r="J51" s="17" t="s">
        <v>23</v>
      </c>
      <c r="K51" s="23"/>
      <c r="L51" s="23"/>
      <c r="M51" s="38" t="s">
        <v>24</v>
      </c>
    </row>
    <row r="52" spans="1:13" s="27" customFormat="1" ht="15.75" customHeight="1" x14ac:dyDescent="0.2">
      <c r="A52" s="136" t="s">
        <v>41</v>
      </c>
      <c r="B52" s="22"/>
      <c r="C52" s="22"/>
      <c r="D52" s="17"/>
      <c r="E52" s="22"/>
      <c r="F52" s="22"/>
      <c r="G52" s="17"/>
      <c r="H52" s="22"/>
      <c r="I52" s="22"/>
      <c r="J52" s="17"/>
      <c r="K52" s="22"/>
      <c r="L52" s="22"/>
      <c r="M52" s="38"/>
    </row>
    <row r="53" spans="1:13" s="27" customFormat="1" ht="15.75" customHeight="1" x14ac:dyDescent="0.2">
      <c r="A53" s="137" t="s">
        <v>37</v>
      </c>
      <c r="B53" s="22"/>
      <c r="C53" s="22"/>
      <c r="D53" s="17"/>
      <c r="E53" s="22"/>
      <c r="F53" s="22"/>
      <c r="G53" s="17"/>
      <c r="H53" s="22"/>
      <c r="I53" s="22"/>
      <c r="J53" s="17"/>
      <c r="K53" s="22"/>
      <c r="L53" s="22"/>
      <c r="M53" s="38"/>
    </row>
    <row r="54" spans="1:13" s="27" customFormat="1" ht="15.75" customHeight="1" x14ac:dyDescent="0.2">
      <c r="A54" s="149" t="str">
        <f>HYPERLINK("https://www.figureitoutbaseball.com/en/c/joey-bergles-db-farmers-walk.518","C1. DB Farmer's Walks")</f>
        <v>C1. DB Farmer's Walks</v>
      </c>
      <c r="B54" s="61"/>
      <c r="C54" s="61"/>
      <c r="D54" s="62" t="s">
        <v>49</v>
      </c>
      <c r="E54" s="61"/>
      <c r="F54" s="61"/>
      <c r="G54" s="62" t="s">
        <v>49</v>
      </c>
      <c r="H54" s="61"/>
      <c r="I54" s="61"/>
      <c r="J54" s="62" t="s">
        <v>49</v>
      </c>
      <c r="K54" s="61"/>
      <c r="L54" s="61"/>
      <c r="M54" s="63" t="s">
        <v>49</v>
      </c>
    </row>
    <row r="55" spans="1:13" s="27" customFormat="1" ht="15.75" customHeight="1" x14ac:dyDescent="0.2">
      <c r="A55" s="140" t="s">
        <v>52</v>
      </c>
      <c r="B55" s="64"/>
      <c r="C55" s="64"/>
      <c r="D55" s="65"/>
      <c r="E55" s="64"/>
      <c r="F55" s="64"/>
      <c r="G55" s="65"/>
      <c r="H55" s="66"/>
      <c r="I55" s="66"/>
      <c r="J55" s="65"/>
      <c r="K55" s="66"/>
      <c r="L55" s="66"/>
      <c r="M55" s="67"/>
    </row>
    <row r="56" spans="1:13" s="27" customFormat="1" ht="15.75" customHeight="1" x14ac:dyDescent="0.2">
      <c r="A56" s="127"/>
      <c r="B56" s="25"/>
      <c r="C56" s="25"/>
      <c r="D56" s="26"/>
      <c r="E56" s="25"/>
      <c r="F56" s="25"/>
      <c r="G56" s="26"/>
      <c r="H56" s="26"/>
      <c r="I56" s="26"/>
      <c r="J56" s="26"/>
      <c r="K56" s="26"/>
      <c r="L56" s="26"/>
      <c r="M56" s="26"/>
    </row>
    <row r="57" spans="1:13" s="27" customFormat="1" ht="15.75" customHeight="1" x14ac:dyDescent="0.2">
      <c r="A57" s="119" t="s">
        <v>84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27" customFormat="1" ht="15.75" customHeight="1" x14ac:dyDescent="0.2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2"/>
    </row>
    <row r="59" spans="1:13" s="27" customFormat="1" ht="15.75" customHeight="1" x14ac:dyDescent="0.2">
      <c r="A59" s="123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5"/>
    </row>
    <row r="60" spans="1:13" s="27" customFormat="1" ht="15.75" customHeight="1" x14ac:dyDescent="0.2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5"/>
    </row>
    <row r="61" spans="1:13" s="27" customFormat="1" ht="15.75" customHeight="1" x14ac:dyDescent="0.2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5"/>
    </row>
    <row r="62" spans="1:13" s="27" customFormat="1" ht="15.75" customHeight="1" x14ac:dyDescent="0.2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5"/>
    </row>
    <row r="63" spans="1:13" s="27" customFormat="1" ht="15.75" customHeight="1" x14ac:dyDescent="0.2">
      <c r="A63" s="123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5"/>
    </row>
    <row r="64" spans="1:13" s="27" customFormat="1" ht="15.75" customHeight="1" x14ac:dyDescent="0.2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5"/>
    </row>
    <row r="65" spans="1:13" s="27" customFormat="1" ht="15.75" customHeight="1" x14ac:dyDescent="0.2">
      <c r="A65" s="126"/>
      <c r="B65" s="64"/>
      <c r="C65" s="64"/>
      <c r="D65" s="66"/>
      <c r="E65" s="64"/>
      <c r="F65" s="64"/>
      <c r="G65" s="66"/>
      <c r="H65" s="64"/>
      <c r="I65" s="64"/>
      <c r="J65" s="66"/>
      <c r="K65" s="64"/>
      <c r="L65" s="64"/>
      <c r="M65" s="67"/>
    </row>
    <row r="66" spans="1:13" s="27" customFormat="1" ht="15.75" customHeight="1" x14ac:dyDescent="0.2">
      <c r="A66" s="127"/>
      <c r="B66" s="25"/>
      <c r="C66" s="25"/>
      <c r="D66" s="26"/>
      <c r="E66" s="25"/>
      <c r="F66" s="25"/>
      <c r="G66" s="26"/>
      <c r="H66" s="26"/>
      <c r="I66" s="26"/>
      <c r="J66" s="26"/>
      <c r="K66" s="26"/>
      <c r="L66" s="26"/>
      <c r="M66" s="26"/>
    </row>
    <row r="67" spans="1:13" s="27" customFormat="1" ht="15.75" customHeight="1" x14ac:dyDescent="0.2">
      <c r="A67" s="127"/>
      <c r="B67" s="25"/>
      <c r="C67" s="25"/>
      <c r="D67" s="26"/>
      <c r="E67" s="25"/>
      <c r="F67" s="25"/>
      <c r="G67" s="26"/>
      <c r="H67" s="26"/>
      <c r="I67" s="26"/>
      <c r="J67" s="26"/>
      <c r="K67" s="26"/>
      <c r="L67" s="26"/>
      <c r="M67" s="26"/>
    </row>
    <row r="68" spans="1:13" s="27" customFormat="1" ht="15.75" customHeight="1" x14ac:dyDescent="0.2">
      <c r="A68" s="127"/>
      <c r="B68" s="25"/>
      <c r="C68" s="25"/>
      <c r="D68" s="26"/>
      <c r="E68" s="25"/>
      <c r="F68" s="25"/>
      <c r="G68" s="26"/>
      <c r="H68" s="26"/>
      <c r="I68" s="26"/>
      <c r="J68" s="26"/>
      <c r="K68" s="26"/>
      <c r="L68" s="26"/>
      <c r="M68" s="26"/>
    </row>
    <row r="69" spans="1:13" s="27" customFormat="1" ht="15.75" customHeight="1" x14ac:dyDescent="0.2">
      <c r="A69" s="127"/>
      <c r="B69" s="25"/>
      <c r="C69" s="25"/>
      <c r="D69" s="26"/>
      <c r="E69" s="25"/>
      <c r="F69" s="25"/>
      <c r="G69" s="26"/>
      <c r="H69" s="26"/>
      <c r="I69" s="26"/>
      <c r="J69" s="26"/>
      <c r="K69" s="26"/>
      <c r="L69" s="26"/>
      <c r="M69" s="26"/>
    </row>
    <row r="70" spans="1:13" s="27" customFormat="1" ht="15.75" customHeight="1" x14ac:dyDescent="0.2">
      <c r="A70" s="127"/>
      <c r="B70" s="25"/>
      <c r="C70" s="25"/>
      <c r="D70" s="26"/>
      <c r="E70" s="25"/>
      <c r="F70" s="25"/>
      <c r="G70" s="26"/>
      <c r="H70" s="26"/>
      <c r="I70" s="26"/>
      <c r="J70" s="26"/>
      <c r="K70" s="26"/>
      <c r="L70" s="26"/>
      <c r="M70" s="26"/>
    </row>
    <row r="71" spans="1:13" s="4" customFormat="1" ht="12.75" x14ac:dyDescent="0.2">
      <c r="A71" s="3"/>
      <c r="B71" s="171" t="s">
        <v>1</v>
      </c>
      <c r="C71" s="169"/>
      <c r="D71" s="170"/>
      <c r="E71" s="168" t="s">
        <v>2</v>
      </c>
      <c r="F71" s="169"/>
      <c r="G71" s="170"/>
      <c r="H71" s="168" t="s">
        <v>3</v>
      </c>
      <c r="I71" s="169"/>
      <c r="J71" s="170"/>
      <c r="K71" s="168" t="s">
        <v>4</v>
      </c>
      <c r="L71" s="169"/>
      <c r="M71" s="170"/>
    </row>
    <row r="72" spans="1:13" s="4" customFormat="1" ht="12.75" x14ac:dyDescent="0.2">
      <c r="A72" s="74" t="s">
        <v>53</v>
      </c>
      <c r="B72" s="75" t="s">
        <v>6</v>
      </c>
      <c r="C72" s="75" t="s">
        <v>7</v>
      </c>
      <c r="D72" s="76" t="s">
        <v>8</v>
      </c>
      <c r="E72" s="75" t="s">
        <v>6</v>
      </c>
      <c r="F72" s="75" t="s">
        <v>7</v>
      </c>
      <c r="G72" s="77" t="s">
        <v>8</v>
      </c>
      <c r="H72" s="78" t="s">
        <v>6</v>
      </c>
      <c r="I72" s="75" t="s">
        <v>7</v>
      </c>
      <c r="J72" s="76" t="s">
        <v>8</v>
      </c>
      <c r="K72" s="75" t="s">
        <v>6</v>
      </c>
      <c r="L72" s="75" t="s">
        <v>7</v>
      </c>
      <c r="M72" s="79" t="s">
        <v>8</v>
      </c>
    </row>
    <row r="73" spans="1:13" s="4" customFormat="1" ht="12.75" x14ac:dyDescent="0.2">
      <c r="A73" s="150" t="str">
        <f>HYPERLINK("https://www.figureitoutbaseball.com/en/c/joey-bergles-front-squat.545","A1. Front Squat")</f>
        <v>A1. Front Squat</v>
      </c>
      <c r="B73" s="68"/>
      <c r="C73" s="68"/>
      <c r="D73" s="69">
        <v>5</v>
      </c>
      <c r="E73" s="68"/>
      <c r="F73" s="68"/>
      <c r="G73" s="68">
        <v>5</v>
      </c>
      <c r="H73" s="70"/>
      <c r="I73" s="68"/>
      <c r="J73" s="68">
        <v>5</v>
      </c>
      <c r="K73" s="70"/>
      <c r="L73" s="68"/>
      <c r="M73" s="80">
        <v>5</v>
      </c>
    </row>
    <row r="74" spans="1:13" s="4" customFormat="1" ht="12.75" x14ac:dyDescent="0.2">
      <c r="A74" s="81" t="s">
        <v>54</v>
      </c>
      <c r="B74" s="28"/>
      <c r="C74" s="28"/>
      <c r="D74" s="7">
        <v>3</v>
      </c>
      <c r="E74" s="28"/>
      <c r="F74" s="28"/>
      <c r="G74" s="28">
        <v>3</v>
      </c>
      <c r="H74" s="6"/>
      <c r="I74" s="28"/>
      <c r="J74" s="28">
        <v>3</v>
      </c>
      <c r="K74" s="6"/>
      <c r="L74" s="28"/>
      <c r="M74" s="31">
        <v>3</v>
      </c>
    </row>
    <row r="75" spans="1:13" s="4" customFormat="1" ht="12.75" x14ac:dyDescent="0.2">
      <c r="A75" s="81" t="s">
        <v>55</v>
      </c>
      <c r="B75" s="29"/>
      <c r="C75" s="29"/>
      <c r="D75" s="9" t="s">
        <v>56</v>
      </c>
      <c r="E75" s="29"/>
      <c r="F75" s="29"/>
      <c r="G75" s="29" t="s">
        <v>17</v>
      </c>
      <c r="H75" s="8"/>
      <c r="I75" s="29"/>
      <c r="J75" s="29" t="s">
        <v>57</v>
      </c>
      <c r="K75" s="6"/>
      <c r="L75" s="28"/>
      <c r="M75" s="31">
        <v>3</v>
      </c>
    </row>
    <row r="76" spans="1:13" s="4" customFormat="1" ht="12.75" x14ac:dyDescent="0.2">
      <c r="A76" s="82" t="str">
        <f>HYPERLINK("https://www.figureitoutbaseball.com/en/c/joey-bergles-broad-jump-consecutive.497","A2. Broad Jumps (Consec) Wks 1-2: 4x3, Wks 3-4: 4x4")</f>
        <v>A2. Broad Jumps (Consec) Wks 1-2: 4x3, Wks 3-4: 4x4</v>
      </c>
      <c r="B76" s="29"/>
      <c r="C76" s="29"/>
      <c r="D76" s="9"/>
      <c r="E76" s="29"/>
      <c r="F76" s="29"/>
      <c r="G76" s="29"/>
      <c r="H76" s="8"/>
      <c r="I76" s="29"/>
      <c r="J76" s="29" t="s">
        <v>58</v>
      </c>
      <c r="K76" s="8"/>
      <c r="L76" s="29"/>
      <c r="M76" s="33">
        <v>5</v>
      </c>
    </row>
    <row r="77" spans="1:13" s="4" customFormat="1" ht="12.75" x14ac:dyDescent="0.2">
      <c r="A77" s="82" t="str">
        <f>HYPERLINK("https://www.figureitoutbaseball.com/en/c/joey-bergles-hip-cars.563","A3. Hip CARS - x2ea Leg")</f>
        <v>A3. Hip CARS - x2ea Leg</v>
      </c>
      <c r="B77" s="29"/>
      <c r="C77" s="29"/>
      <c r="D77" s="9"/>
      <c r="E77" s="29"/>
      <c r="F77" s="29"/>
      <c r="G77" s="29"/>
      <c r="H77" s="8"/>
      <c r="I77" s="28"/>
      <c r="J77" s="29"/>
      <c r="K77" s="8"/>
      <c r="L77" s="29"/>
      <c r="M77" s="33" t="s">
        <v>59</v>
      </c>
    </row>
    <row r="78" spans="1:13" s="4" customFormat="1" ht="12.75" x14ac:dyDescent="0.2">
      <c r="A78" s="83"/>
      <c r="B78" s="18"/>
      <c r="C78" s="18"/>
      <c r="D78" s="19"/>
      <c r="E78" s="18"/>
      <c r="F78" s="18"/>
      <c r="G78" s="18"/>
      <c r="H78" s="71"/>
      <c r="I78" s="18"/>
      <c r="J78" s="18"/>
      <c r="K78" s="72"/>
      <c r="L78" s="73"/>
      <c r="M78" s="53">
        <v>1</v>
      </c>
    </row>
    <row r="79" spans="1:13" s="4" customFormat="1" ht="12.75" x14ac:dyDescent="0.2">
      <c r="A79" s="142" t="str">
        <f>HYPERLINK("https://www.figureitoutbaseball.com/en/c/joey-bergles-db-back-extension.509","B1. DB Back Extensions")</f>
        <v>B1. DB Back Extensions</v>
      </c>
      <c r="B79" s="22"/>
      <c r="C79" s="51"/>
      <c r="D79" s="17" t="s">
        <v>26</v>
      </c>
      <c r="E79" s="22"/>
      <c r="F79" s="51"/>
      <c r="G79" s="17" t="s">
        <v>26</v>
      </c>
      <c r="H79" s="22"/>
      <c r="I79" s="51"/>
      <c r="J79" s="17" t="s">
        <v>24</v>
      </c>
      <c r="K79" s="22"/>
      <c r="L79" s="51"/>
      <c r="M79" s="38" t="s">
        <v>40</v>
      </c>
    </row>
    <row r="80" spans="1:13" s="4" customFormat="1" ht="12.75" x14ac:dyDescent="0.2">
      <c r="A80" s="84" t="s">
        <v>60</v>
      </c>
      <c r="B80" s="23"/>
      <c r="C80" s="23"/>
      <c r="D80" s="17"/>
      <c r="E80" s="23"/>
      <c r="F80" s="23"/>
      <c r="G80" s="17"/>
      <c r="H80" s="23"/>
      <c r="I80" s="23"/>
      <c r="J80" s="17"/>
      <c r="K80" s="23"/>
      <c r="L80" s="23"/>
      <c r="M80" s="38"/>
    </row>
    <row r="81" spans="1:13" s="4" customFormat="1" ht="12.75" x14ac:dyDescent="0.2">
      <c r="A81" s="85" t="s">
        <v>30</v>
      </c>
      <c r="B81" s="23"/>
      <c r="C81" s="23"/>
      <c r="D81" s="17"/>
      <c r="E81" s="23"/>
      <c r="F81" s="23"/>
      <c r="G81" s="17"/>
      <c r="H81" s="23"/>
      <c r="I81" s="23"/>
      <c r="J81" s="17"/>
      <c r="K81" s="23"/>
      <c r="L81" s="23"/>
      <c r="M81" s="38"/>
    </row>
    <row r="82" spans="1:13" s="4" customFormat="1" ht="12.75" x14ac:dyDescent="0.2">
      <c r="A82" s="151"/>
      <c r="B82" s="22"/>
      <c r="C82" s="22"/>
      <c r="D82" s="12"/>
      <c r="E82" s="23"/>
      <c r="F82" s="23"/>
      <c r="G82" s="17"/>
      <c r="H82" s="23"/>
      <c r="I82" s="23"/>
      <c r="J82" s="17"/>
      <c r="K82" s="23"/>
      <c r="L82" s="23"/>
      <c r="M82" s="38"/>
    </row>
    <row r="83" spans="1:13" s="4" customFormat="1" ht="12.75" x14ac:dyDescent="0.2">
      <c r="A83" s="86"/>
      <c r="B83" s="14"/>
      <c r="C83" s="14"/>
      <c r="D83" s="15"/>
      <c r="E83" s="14"/>
      <c r="F83" s="13"/>
      <c r="G83" s="15"/>
      <c r="H83" s="14"/>
      <c r="I83" s="13"/>
      <c r="J83" s="15"/>
      <c r="K83" s="24"/>
      <c r="L83" s="14"/>
      <c r="M83" s="52"/>
    </row>
    <row r="84" spans="1:13" s="4" customFormat="1" ht="12.75" x14ac:dyDescent="0.2">
      <c r="A84" s="141" t="str">
        <f>HYPERLINK("https://www.figureitoutbaseball.com/en/c/joey-bergles-rfe-split-squat.620","B2. Rear Foot Elevated Split Squats")</f>
        <v>B2. Rear Foot Elevated Split Squats</v>
      </c>
      <c r="B84" s="28"/>
      <c r="C84" s="28"/>
      <c r="D84" s="9" t="s">
        <v>61</v>
      </c>
      <c r="E84" s="29"/>
      <c r="F84" s="29"/>
      <c r="G84" s="9" t="s">
        <v>62</v>
      </c>
      <c r="H84" s="29"/>
      <c r="I84" s="29"/>
      <c r="J84" s="9" t="s">
        <v>62</v>
      </c>
      <c r="K84" s="29"/>
      <c r="L84" s="29"/>
      <c r="M84" s="33" t="s">
        <v>63</v>
      </c>
    </row>
    <row r="85" spans="1:13" s="4" customFormat="1" ht="12.75" x14ac:dyDescent="0.2">
      <c r="A85" s="81" t="s">
        <v>64</v>
      </c>
      <c r="B85" s="29"/>
      <c r="C85" s="29"/>
      <c r="D85" s="9"/>
      <c r="E85" s="29"/>
      <c r="F85" s="29"/>
      <c r="G85" s="9" t="s">
        <v>42</v>
      </c>
      <c r="H85" s="29"/>
      <c r="I85" s="29"/>
      <c r="J85" s="9" t="s">
        <v>65</v>
      </c>
      <c r="K85" s="29"/>
      <c r="L85" s="29"/>
      <c r="M85" s="33"/>
    </row>
    <row r="86" spans="1:13" s="4" customFormat="1" ht="12.75" x14ac:dyDescent="0.2">
      <c r="A86" s="87" t="s">
        <v>38</v>
      </c>
      <c r="B86" s="29"/>
      <c r="C86" s="29"/>
      <c r="D86" s="9"/>
      <c r="E86" s="29"/>
      <c r="F86" s="29"/>
      <c r="G86" s="9"/>
      <c r="H86" s="29"/>
      <c r="I86" s="29"/>
      <c r="J86" s="9"/>
      <c r="K86" s="28"/>
      <c r="L86" s="28"/>
      <c r="M86" s="31"/>
    </row>
    <row r="87" spans="1:13" s="4" customFormat="1" ht="12.75" x14ac:dyDescent="0.2">
      <c r="A87" s="88"/>
      <c r="B87" s="28"/>
      <c r="C87" s="28"/>
      <c r="D87" s="9"/>
      <c r="E87" s="29"/>
      <c r="F87" s="29"/>
      <c r="G87" s="9"/>
      <c r="H87" s="29"/>
      <c r="I87" s="29"/>
      <c r="J87" s="9"/>
      <c r="K87" s="28"/>
      <c r="L87" s="28"/>
      <c r="M87" s="31"/>
    </row>
    <row r="88" spans="1:13" s="4" customFormat="1" ht="12.75" x14ac:dyDescent="0.2">
      <c r="A88" s="142" t="str">
        <f>HYPERLINK("https://www.figureitoutbaseball.com/en/c/joey-bergles-iso-dynamic-face-pull.584","B3. Cable Iso-Dynamic Face Pulls")</f>
        <v>B3. Cable Iso-Dynamic Face Pulls</v>
      </c>
      <c r="B88" s="10"/>
      <c r="C88" s="10"/>
      <c r="D88" s="11" t="s">
        <v>31</v>
      </c>
      <c r="E88" s="10"/>
      <c r="F88" s="10"/>
      <c r="G88" s="11" t="s">
        <v>31</v>
      </c>
      <c r="H88" s="10"/>
      <c r="I88" s="10"/>
      <c r="J88" s="11" t="s">
        <v>31</v>
      </c>
      <c r="K88" s="10"/>
      <c r="L88" s="10"/>
      <c r="M88" s="35" t="s">
        <v>31</v>
      </c>
    </row>
    <row r="89" spans="1:13" s="4" customFormat="1" ht="12.75" x14ac:dyDescent="0.2">
      <c r="A89" s="84" t="s">
        <v>66</v>
      </c>
      <c r="B89" s="152" t="s">
        <v>83</v>
      </c>
      <c r="C89" s="153"/>
      <c r="D89" s="154"/>
      <c r="E89" s="152" t="s">
        <v>76</v>
      </c>
      <c r="F89" s="153"/>
      <c r="G89" s="154"/>
      <c r="H89" s="152" t="s">
        <v>77</v>
      </c>
      <c r="I89" s="153"/>
      <c r="J89" s="154"/>
      <c r="K89" s="152" t="s">
        <v>77</v>
      </c>
      <c r="L89" s="153"/>
      <c r="M89" s="155"/>
    </row>
    <row r="90" spans="1:13" s="4" customFormat="1" ht="12.75" x14ac:dyDescent="0.2">
      <c r="A90" s="84" t="s">
        <v>67</v>
      </c>
      <c r="B90" s="22"/>
      <c r="C90" s="22"/>
      <c r="D90" s="17"/>
      <c r="E90" s="22"/>
      <c r="F90" s="22"/>
      <c r="G90" s="17"/>
      <c r="H90" s="22"/>
      <c r="I90" s="22"/>
      <c r="J90" s="17"/>
      <c r="K90" s="22"/>
      <c r="L90" s="22"/>
      <c r="M90" s="38"/>
    </row>
    <row r="91" spans="1:13" s="4" customFormat="1" ht="12.75" x14ac:dyDescent="0.2">
      <c r="A91" s="89" t="s">
        <v>37</v>
      </c>
      <c r="B91" s="14"/>
      <c r="C91" s="14"/>
      <c r="D91" s="21"/>
      <c r="E91" s="14"/>
      <c r="F91" s="14"/>
      <c r="G91" s="21"/>
      <c r="H91" s="14"/>
      <c r="I91" s="14"/>
      <c r="J91" s="21"/>
      <c r="K91" s="14"/>
      <c r="L91" s="14"/>
      <c r="M91" s="52"/>
    </row>
    <row r="92" spans="1:13" s="4" customFormat="1" ht="12.75" x14ac:dyDescent="0.2">
      <c r="A92" s="141" t="str">
        <f>HYPERLINK("https://www.figureitoutbaseball.com/en/c/joey-bergles-sb-circles.629","C1. SB Circles")</f>
        <v>C1. SB Circles</v>
      </c>
      <c r="B92" s="28"/>
      <c r="C92" s="28"/>
      <c r="D92" s="9" t="s">
        <v>68</v>
      </c>
      <c r="E92" s="28"/>
      <c r="F92" s="28"/>
      <c r="G92" s="9" t="s">
        <v>68</v>
      </c>
      <c r="H92" s="28"/>
      <c r="I92" s="28"/>
      <c r="J92" s="9" t="s">
        <v>69</v>
      </c>
      <c r="K92" s="28"/>
      <c r="L92" s="28"/>
      <c r="M92" s="33" t="s">
        <v>70</v>
      </c>
    </row>
    <row r="93" spans="1:13" s="4" customFormat="1" ht="12.75" x14ac:dyDescent="0.2">
      <c r="A93" s="90" t="s">
        <v>46</v>
      </c>
      <c r="B93" s="28"/>
      <c r="C93" s="28"/>
      <c r="D93" s="9"/>
      <c r="E93" s="28"/>
      <c r="F93" s="28"/>
      <c r="G93" s="9"/>
      <c r="H93" s="28"/>
      <c r="I93" s="28"/>
      <c r="J93" s="9"/>
      <c r="K93" s="28"/>
      <c r="L93" s="28"/>
      <c r="M93" s="33"/>
    </row>
    <row r="94" spans="1:13" s="4" customFormat="1" ht="12.75" x14ac:dyDescent="0.2">
      <c r="A94" s="142" t="str">
        <f>HYPERLINK("https://www.figureitoutbaseball.com/en/c/joey-bergles-single-arm-incline-y-raise.647","C2. SA Incline Y Raise")</f>
        <v>C2. SA Incline Y Raise</v>
      </c>
      <c r="B94" s="10"/>
      <c r="C94" s="10"/>
      <c r="D94" s="11" t="s">
        <v>69</v>
      </c>
      <c r="E94" s="10"/>
      <c r="F94" s="10"/>
      <c r="G94" s="11" t="s">
        <v>69</v>
      </c>
      <c r="H94" s="10"/>
      <c r="I94" s="10"/>
      <c r="J94" s="11" t="s">
        <v>70</v>
      </c>
      <c r="K94" s="10"/>
      <c r="L94" s="10"/>
      <c r="M94" s="35" t="s">
        <v>71</v>
      </c>
    </row>
    <row r="95" spans="1:13" s="4" customFormat="1" ht="12.75" x14ac:dyDescent="0.2">
      <c r="A95" s="84" t="s">
        <v>72</v>
      </c>
      <c r="B95" s="22"/>
      <c r="C95" s="22"/>
      <c r="D95" s="12"/>
      <c r="E95" s="22"/>
      <c r="F95" s="22"/>
      <c r="G95" s="12"/>
      <c r="H95" s="22"/>
      <c r="I95" s="22"/>
      <c r="J95" s="12"/>
      <c r="K95" s="22"/>
      <c r="L95" s="22"/>
      <c r="M95" s="37"/>
    </row>
    <row r="96" spans="1:13" s="4" customFormat="1" ht="12.75" x14ac:dyDescent="0.2">
      <c r="A96" s="91" t="s">
        <v>51</v>
      </c>
      <c r="B96" s="39"/>
      <c r="C96" s="39"/>
      <c r="D96" s="92"/>
      <c r="E96" s="39"/>
      <c r="F96" s="39"/>
      <c r="G96" s="92"/>
      <c r="H96" s="39"/>
      <c r="I96" s="39"/>
      <c r="J96" s="92"/>
      <c r="K96" s="39"/>
      <c r="L96" s="39"/>
      <c r="M96" s="93"/>
    </row>
    <row r="97" spans="1:13" s="4" customFormat="1" ht="15.75" customHeight="1" x14ac:dyDescent="0.2"/>
    <row r="98" spans="1:13" s="4" customFormat="1" ht="15.75" customHeight="1" x14ac:dyDescent="0.2">
      <c r="A98" s="119" t="s">
        <v>84</v>
      </c>
    </row>
    <row r="99" spans="1:13" ht="15.75" customHeight="1" x14ac:dyDescent="0.2">
      <c r="A99" s="120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2"/>
    </row>
    <row r="100" spans="1:13" ht="15.75" customHeight="1" x14ac:dyDescent="0.2">
      <c r="A100" s="123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5"/>
    </row>
    <row r="101" spans="1:13" ht="15.75" customHeight="1" x14ac:dyDescent="0.2">
      <c r="A101" s="123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5"/>
    </row>
    <row r="102" spans="1:13" ht="15.75" customHeight="1" x14ac:dyDescent="0.2">
      <c r="A102" s="123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5"/>
    </row>
    <row r="103" spans="1:13" ht="15.75" customHeight="1" x14ac:dyDescent="0.2">
      <c r="A103" s="123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5"/>
    </row>
    <row r="104" spans="1:13" ht="15.75" customHeight="1" x14ac:dyDescent="0.2">
      <c r="A104" s="123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5"/>
    </row>
    <row r="105" spans="1:13" ht="15.75" customHeight="1" x14ac:dyDescent="0.2">
      <c r="A105" s="123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5"/>
    </row>
    <row r="106" spans="1:13" ht="15.75" customHeight="1" x14ac:dyDescent="0.2">
      <c r="A106" s="126"/>
      <c r="B106" s="64"/>
      <c r="C106" s="64"/>
      <c r="D106" s="66"/>
      <c r="E106" s="64"/>
      <c r="F106" s="64"/>
      <c r="G106" s="66"/>
      <c r="H106" s="64"/>
      <c r="I106" s="64"/>
      <c r="J106" s="66"/>
      <c r="K106" s="64"/>
      <c r="L106" s="64"/>
      <c r="M106" s="67"/>
    </row>
  </sheetData>
  <mergeCells count="38">
    <mergeCell ref="K43:M43"/>
    <mergeCell ref="K71:M71"/>
    <mergeCell ref="K38:M38"/>
    <mergeCell ref="H8:J8"/>
    <mergeCell ref="K7:M7"/>
    <mergeCell ref="K8:M8"/>
    <mergeCell ref="K18:M18"/>
    <mergeCell ref="K19:M19"/>
    <mergeCell ref="B71:D71"/>
    <mergeCell ref="B18:D18"/>
    <mergeCell ref="E18:G18"/>
    <mergeCell ref="H18:J18"/>
    <mergeCell ref="B19:D19"/>
    <mergeCell ref="E19:G19"/>
    <mergeCell ref="H19:J19"/>
    <mergeCell ref="B43:D43"/>
    <mergeCell ref="E43:G43"/>
    <mergeCell ref="H43:J43"/>
    <mergeCell ref="E71:G71"/>
    <mergeCell ref="B38:D38"/>
    <mergeCell ref="E38:G38"/>
    <mergeCell ref="H38:J38"/>
    <mergeCell ref="B89:D89"/>
    <mergeCell ref="E89:G89"/>
    <mergeCell ref="H89:J89"/>
    <mergeCell ref="K89:M89"/>
    <mergeCell ref="A1:M1"/>
    <mergeCell ref="A2:M2"/>
    <mergeCell ref="A4:B4"/>
    <mergeCell ref="A5:B5"/>
    <mergeCell ref="A6:B6"/>
    <mergeCell ref="B26:D26"/>
    <mergeCell ref="E26:G26"/>
    <mergeCell ref="H26:J26"/>
    <mergeCell ref="K26:M26"/>
    <mergeCell ref="H71:J71"/>
    <mergeCell ref="B8:D8"/>
    <mergeCell ref="E8:G8"/>
  </mergeCells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Cave</dc:creator>
  <cp:lastModifiedBy>Randy Cave</cp:lastModifiedBy>
  <cp:lastPrinted>2020-05-15T16:20:05Z</cp:lastPrinted>
  <dcterms:created xsi:type="dcterms:W3CDTF">2020-05-21T21:51:41Z</dcterms:created>
  <dcterms:modified xsi:type="dcterms:W3CDTF">2020-05-21T21:51:41Z</dcterms:modified>
</cp:coreProperties>
</file>